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DI" sheetId="1" r:id="rId1"/>
    <sheet name="BDI DIFERENCIADO" sheetId="2" r:id="rId2"/>
    <sheet name="ENCARGOS SOCIAIS" sheetId="3" r:id="rId3"/>
  </sheets>
  <externalReferences>
    <externalReference r:id="rId6"/>
  </externalReferences>
  <definedNames>
    <definedName name="_xlnm.Print_Area" localSheetId="0">'BDI'!$B$1:$H$44</definedName>
    <definedName name="_xlnm.Print_Area" localSheetId="1">'BDI DIFERENCIADO'!$B$2:$H$62</definedName>
    <definedName name="_xlnm.Print_Area" localSheetId="2">'ENCARGOS SOCIAIS'!$A$1:$J$62</definedName>
    <definedName name="_xlnm.Print_Titles" localSheetId="2">'ENCARGOS SOCIAIS'!$1:$5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<sst xmlns="http://schemas.openxmlformats.org/spreadsheetml/2006/main" count="193" uniqueCount="123">
  <si>
    <t>COMPOSIÇÃO DO BDI</t>
  </si>
  <si>
    <t>Item</t>
  </si>
  <si>
    <t>Mínimo (%)</t>
  </si>
  <si>
    <t>Médio (%)</t>
  </si>
  <si>
    <t>Máximo (%)</t>
  </si>
  <si>
    <t>Valores Propostos (%)</t>
  </si>
  <si>
    <t>AC</t>
  </si>
  <si>
    <t>Adm. Central</t>
  </si>
  <si>
    <t>R</t>
  </si>
  <si>
    <t>Riscos</t>
  </si>
  <si>
    <t>SG</t>
  </si>
  <si>
    <t>Seguro e Garantia</t>
  </si>
  <si>
    <t>DF</t>
  </si>
  <si>
    <t>Despesas Financeiras</t>
  </si>
  <si>
    <t>L</t>
  </si>
  <si>
    <t>Lucro</t>
  </si>
  <si>
    <t>I1</t>
  </si>
  <si>
    <t>PIS</t>
  </si>
  <si>
    <t>I2</t>
  </si>
  <si>
    <t>COFINS</t>
  </si>
  <si>
    <t>I3</t>
  </si>
  <si>
    <t>ISS</t>
  </si>
  <si>
    <t>I4</t>
  </si>
  <si>
    <t>Contribuição Previdenciária</t>
  </si>
  <si>
    <t>BDI (%) =</t>
  </si>
  <si>
    <t>COMPOSIÇÃO DO BDI DIFERENCIADO</t>
  </si>
  <si>
    <t>ENCARGOS SOCIAIS SOBRE A MÃO DE OBRA - DESONERADO</t>
  </si>
  <si>
    <t>CÓDIGO</t>
  </si>
  <si>
    <t>DESCRIÇÃO</t>
  </si>
  <si>
    <t>HORISTA%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</si>
  <si>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</si>
  <si>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</si>
  <si>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</si>
  <si>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</si>
  <si>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</si>
  <si>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</si>
  <si>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</si>
  <si>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</si>
  <si>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</si>
  <si>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</si>
  <si>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</si>
  <si>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</si>
  <si>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</si>
  <si>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</si>
  <si>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</si>
  <si>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</si>
  <si>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</si>
  <si>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</si>
  <si>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Total dos Encargos Sociais Básicos</t>
  </si>
  <si>
    <t>GRUPO B</t>
  </si>
  <si>
    <t>B1</t>
  </si>
  <si>
    <t>Repouso Semanal Remunerado</t>
  </si>
  <si>
    <t>B2</t>
  </si>
  <si>
    <t>Feriado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</si>
  <si>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</si>
  <si>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</si>
  <si>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</si>
  <si>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</si>
  <si>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</si>
  <si>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</si>
  <si>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</si>
  <si>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</si>
  <si>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</si>
  <si>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</si>
  <si>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</si>
  <si>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</si>
  <si>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</si>
  <si>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</si>
  <si>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</si>
  <si>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</si>
  <si>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</si>
  <si>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</si>
  <si>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</si>
  <si>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</si>
  <si>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</si>
  <si>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</si>
  <si>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</si>
  <si>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</si>
  <si>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</si>
  <si>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</si>
  <si>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</si>
  <si>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</si>
  <si>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</si>
  <si>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</si>
  <si>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de Encargos Sociais que não recebem incidências globais de A</t>
  </si>
  <si>
    <t>GRUPO D</t>
  </si>
  <si>
    <t>D1</t>
  </si>
  <si>
    <t>Reincidência de A sobre B</t>
  </si>
  <si>
    <t>D2</t>
  </si>
  <si>
    <t>Reincidência do FGTS sobre Aviso Prévio Indenizado</t>
  </si>
  <si>
    <t>D</t>
  </si>
  <si>
    <t>Total de Reincidências de um grupo sobre o outro</t>
  </si>
  <si>
    <t>GRUPO E</t>
  </si>
  <si>
    <t>E1</t>
  </si>
  <si>
    <t>E</t>
  </si>
  <si>
    <t>Total dos Encargos Sociais Complementares</t>
  </si>
  <si>
    <t>TOTAL(A+B+C+D+E)</t>
  </si>
  <si>
    <t>CLIENTE:</t>
  </si>
  <si>
    <t>OBRA:</t>
  </si>
  <si>
    <t xml:space="preserve">MUNICÍPIO: </t>
  </si>
  <si>
    <t>LOCAL:</t>
  </si>
  <si>
    <t>DESONERADO</t>
  </si>
  <si>
    <t>ORÇAMENTO:</t>
  </si>
  <si>
    <t>BDI DIFERENCIADO:</t>
  </si>
  <si>
    <t>DATA:</t>
  </si>
  <si>
    <t>DATA DE REFERÊNCIA DO ORÇAMENTO:</t>
  </si>
  <si>
    <t>ENCARGOS SOCIAIS:</t>
  </si>
  <si>
    <t>REVISÃO:</t>
  </si>
  <si>
    <t>R00</t>
  </si>
  <si>
    <t>LOGOTIPO DA EMPRESA</t>
  </si>
  <si>
    <t>HOSPITAL TRAMANDAÍ-FUND. HOSP. GETÚLIO VARGAS</t>
  </si>
  <si>
    <t>HOSPITAL TRAMANDAÍ-REFORMA E AMPLIAÇÃO</t>
  </si>
  <si>
    <t>TRAMANDAÍ-RS</t>
  </si>
  <si>
    <t>AV. EMANCIPAÇÃO, Nº 1255</t>
  </si>
  <si>
    <t>HOSPITAL TRAMANDAÍ-FUND HOSP GETÚLIO VARGAS</t>
  </si>
  <si>
    <t>Rua Sinimbu, 172 / 202,  Porto Alegre</t>
  </si>
  <si>
    <t>(51) 3243.4306 | (51) 99964.7781</t>
  </si>
  <si>
    <t>torresgarcia.arquiteto@gmail.com</t>
  </si>
  <si>
    <t>FERNANDO FLORES DA CUNHA GARCIA</t>
  </si>
  <si>
    <t>ARQUITETO E URBANISTA - CAU  A6651-6</t>
  </si>
  <si>
    <t>PORTO ALEGRE, 17 DE AGOSTO DE 2022</t>
  </si>
  <si>
    <t>R01</t>
  </si>
  <si>
    <t>7.683,49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</si>
</sst>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&quot;m²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4" fillId="0" borderId="0">
      <alignment/>
      <protection/>
    </xf>
    <xf numFmtId="0" fontId="9" fillId="0" borderId="0">
      <alignment/>
      <protection/>
    </xf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9" fontId="5" fillId="0" borderId="0" xfId="21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/>
    <xf numFmtId="0" fontId="6" fillId="0" borderId="0" xfId="0" applyFont="1" applyAlignment="1">
      <alignment horizontal="right"/>
    </xf>
    <xf numFmtId="10" fontId="6" fillId="0" borderId="0" xfId="2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0" fontId="3" fillId="0" borderId="5" xfId="20" applyNumberFormat="1" applyFont="1" applyBorder="1" applyAlignment="1">
      <alignment horizontal="center"/>
    </xf>
    <xf numFmtId="10" fontId="3" fillId="0" borderId="7" xfId="20" applyNumberFormat="1" applyFont="1" applyBorder="1" applyAlignment="1">
      <alignment horizontal="center"/>
    </xf>
    <xf numFmtId="10" fontId="3" fillId="0" borderId="8" xfId="20" applyNumberFormat="1" applyFont="1" applyBorder="1" applyAlignment="1">
      <alignment horizontal="center"/>
    </xf>
    <xf numFmtId="10" fontId="3" fillId="0" borderId="9" xfId="2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0" fontId="3" fillId="0" borderId="10" xfId="20" applyNumberFormat="1" applyFont="1" applyBorder="1" applyAlignment="1">
      <alignment horizontal="center"/>
    </xf>
    <xf numFmtId="10" fontId="3" fillId="0" borderId="12" xfId="20" applyNumberFormat="1" applyFont="1" applyBorder="1" applyAlignment="1">
      <alignment horizontal="center"/>
    </xf>
    <xf numFmtId="10" fontId="3" fillId="0" borderId="13" xfId="20" applyNumberFormat="1" applyFont="1" applyBorder="1" applyAlignment="1">
      <alignment horizontal="center"/>
    </xf>
    <xf numFmtId="10" fontId="3" fillId="0" borderId="14" xfId="20" applyNumberFormat="1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10" fontId="3" fillId="3" borderId="8" xfId="20" applyNumberFormat="1" applyFont="1" applyFill="1" applyBorder="1" applyAlignment="1">
      <alignment horizontal="center" vertical="center" wrapText="1"/>
    </xf>
    <xf numFmtId="10" fontId="3" fillId="3" borderId="17" xfId="20" applyNumberFormat="1" applyFont="1" applyFill="1" applyBorder="1" applyAlignment="1">
      <alignment horizontal="center" vertical="center" wrapText="1"/>
    </xf>
    <xf numFmtId="10" fontId="3" fillId="0" borderId="8" xfId="2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0" fontId="6" fillId="0" borderId="8" xfId="2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0" fontId="6" fillId="2" borderId="13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6" fillId="4" borderId="0" xfId="22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10" fontId="12" fillId="0" borderId="0" xfId="20" applyNumberFormat="1" applyFont="1" applyAlignment="1">
      <alignment horizontal="center"/>
    </xf>
    <xf numFmtId="0" fontId="11" fillId="0" borderId="0" xfId="0" applyFont="1" applyAlignment="1">
      <alignment horizontal="right"/>
    </xf>
    <xf numFmtId="1" fontId="12" fillId="4" borderId="0" xfId="22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right" wrapText="1"/>
    </xf>
    <xf numFmtId="14" fontId="12" fillId="0" borderId="0" xfId="0" applyNumberFormat="1" applyFont="1" applyAlignment="1">
      <alignment horizontal="center"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4" borderId="0" xfId="22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_mascara" xfId="21"/>
    <cellStyle name="TableStyleLigh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29</xdr:row>
      <xdr:rowOff>28575</xdr:rowOff>
    </xdr:from>
    <xdr:to>
      <xdr:col>6</xdr:col>
      <xdr:colOff>1009650</xdr:colOff>
      <xdr:row>33</xdr:row>
      <xdr:rowOff>95250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5857875"/>
          <a:ext cx="5591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29</xdr:row>
      <xdr:rowOff>9525</xdr:rowOff>
    </xdr:from>
    <xdr:to>
      <xdr:col>6</xdr:col>
      <xdr:colOff>1066800</xdr:colOff>
      <xdr:row>33</xdr:row>
      <xdr:rowOff>76200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5838825"/>
          <a:ext cx="5591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3</xdr:col>
      <xdr:colOff>1809750</xdr:colOff>
      <xdr:row>5</xdr:row>
      <xdr:rowOff>19050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174"/>
        <a:stretch>
          <a:fillRect/>
        </a:stretch>
      </xdr:blipFill>
      <xdr:spPr bwMode="auto">
        <a:xfrm>
          <a:off x="180975" y="171450"/>
          <a:ext cx="3524250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140</xdr:row>
      <xdr:rowOff>28575</xdr:rowOff>
    </xdr:from>
    <xdr:to>
      <xdr:col>22</xdr:col>
      <xdr:colOff>581025</xdr:colOff>
      <xdr:row>144</xdr:row>
      <xdr:rowOff>66675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82550" y="27041475"/>
          <a:ext cx="577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352425</xdr:colOff>
      <xdr:row>140</xdr:row>
      <xdr:rowOff>9525</xdr:rowOff>
    </xdr:from>
    <xdr:to>
      <xdr:col>23</xdr:col>
      <xdr:colOff>28575</xdr:colOff>
      <xdr:row>144</xdr:row>
      <xdr:rowOff>38100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39700" y="27022425"/>
          <a:ext cx="5772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29</xdr:row>
      <xdr:rowOff>28575</xdr:rowOff>
    </xdr:from>
    <xdr:to>
      <xdr:col>6</xdr:col>
      <xdr:colOff>1009650</xdr:colOff>
      <xdr:row>33</xdr:row>
      <xdr:rowOff>95250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5848350"/>
          <a:ext cx="5591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29</xdr:row>
      <xdr:rowOff>9525</xdr:rowOff>
    </xdr:from>
    <xdr:to>
      <xdr:col>6</xdr:col>
      <xdr:colOff>1066800</xdr:colOff>
      <xdr:row>33</xdr:row>
      <xdr:rowOff>76200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5829300"/>
          <a:ext cx="5591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29</xdr:row>
      <xdr:rowOff>28575</xdr:rowOff>
    </xdr:from>
    <xdr:to>
      <xdr:col>6</xdr:col>
      <xdr:colOff>1038225</xdr:colOff>
      <xdr:row>33</xdr:row>
      <xdr:rowOff>66675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5848350"/>
          <a:ext cx="5619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29</xdr:row>
      <xdr:rowOff>9525</xdr:rowOff>
    </xdr:from>
    <xdr:to>
      <xdr:col>6</xdr:col>
      <xdr:colOff>1095375</xdr:colOff>
      <xdr:row>33</xdr:row>
      <xdr:rowOff>38100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5829300"/>
          <a:ext cx="5619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1809750</xdr:colOff>
      <xdr:row>4</xdr:row>
      <xdr:rowOff>219075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174"/>
        <a:stretch>
          <a:fillRect/>
        </a:stretch>
      </xdr:blipFill>
      <xdr:spPr bwMode="auto">
        <a:xfrm>
          <a:off x="180975" y="200025"/>
          <a:ext cx="3524250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514350</xdr:colOff>
      <xdr:row>5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174"/>
        <a:stretch>
          <a:fillRect/>
        </a:stretch>
      </xdr:blipFill>
      <xdr:spPr bwMode="auto">
        <a:xfrm>
          <a:off x="180975" y="190500"/>
          <a:ext cx="35147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%20Garcia\Desktop\ESCOLAS%20P%20M%20DE%20CANOAS\PLANILHAS%20OR&#199;AMENT&#193;RIAS\OR&#199;AMENTO%20OBRAS\Or&#231;amento-Cronograma-EMEF%20MIN.%20RUBEM%20C.%20LUDW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Memória"/>
      <sheetName val="Orçamentária"/>
      <sheetName val="Composições"/>
      <sheetName val="Insumos"/>
      <sheetName val="Cotações"/>
      <sheetName val="Curva ABC - Serviços"/>
      <sheetName val="Curva ABC - Mão de Obra"/>
      <sheetName val="Curva ABC - Insumos"/>
      <sheetName val="Cronograma"/>
      <sheetName val="Composição BDI"/>
      <sheetName val="Composição BDi Dif."/>
      <sheetName val="Encargos Sociais"/>
    </sheetNames>
    <sheetDataSet>
      <sheetData sheetId="0" refreshError="1"/>
      <sheetData sheetId="1" refreshError="1"/>
      <sheetData sheetId="2" refreshError="1">
        <row r="7">
          <cell r="B7" t="str">
            <v>CLIENTE: PREFEITURA MUNICIPAL DE CANOAS</v>
          </cell>
        </row>
        <row r="9">
          <cell r="H9" t="str">
            <v>BDI:</v>
          </cell>
        </row>
        <row r="11">
          <cell r="B11" t="str">
            <v>ÁREA: </v>
          </cell>
        </row>
        <row r="485">
          <cell r="B485" t="str">
            <v>_________________________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workbookViewId="0" topLeftCell="A1">
      <selection activeCell="G48" sqref="G48"/>
    </sheetView>
  </sheetViews>
  <sheetFormatPr defaultColWidth="9.140625" defaultRowHeight="15"/>
  <cols>
    <col min="1" max="1" width="2.7109375" style="0" customWidth="1"/>
    <col min="2" max="2" width="12.7109375" style="0" customWidth="1"/>
    <col min="3" max="3" width="13.00390625" style="29" bestFit="1" customWidth="1"/>
    <col min="4" max="4" width="30.7109375" style="0" customWidth="1"/>
    <col min="5" max="6" width="14.7109375" style="0" customWidth="1"/>
    <col min="7" max="8" width="24.7109375" style="0" customWidth="1"/>
    <col min="9" max="9" width="12.7109375" style="0" bestFit="1" customWidth="1"/>
  </cols>
  <sheetData>
    <row r="1" spans="2:10" ht="1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8" customHeight="1">
      <c r="B2" s="1"/>
      <c r="C2" s="3"/>
      <c r="D2" s="4"/>
      <c r="E2" s="4"/>
      <c r="F2" s="1"/>
      <c r="G2" s="77" t="s">
        <v>115</v>
      </c>
      <c r="H2" s="77"/>
      <c r="I2" s="80"/>
      <c r="J2" s="80"/>
    </row>
    <row r="3" spans="2:10" ht="18" customHeight="1">
      <c r="B3" s="68" t="s">
        <v>109</v>
      </c>
      <c r="C3" s="68"/>
      <c r="D3" s="68"/>
      <c r="E3" s="68"/>
      <c r="F3" s="68"/>
      <c r="G3" s="81" t="s">
        <v>116</v>
      </c>
      <c r="H3" s="81"/>
      <c r="I3" s="80"/>
      <c r="J3" s="80"/>
    </row>
    <row r="4" spans="2:10" ht="18" customHeight="1">
      <c r="B4" s="68"/>
      <c r="C4" s="68"/>
      <c r="D4" s="68"/>
      <c r="E4" s="68"/>
      <c r="F4" s="68"/>
      <c r="G4" s="81" t="s">
        <v>117</v>
      </c>
      <c r="H4" s="81"/>
      <c r="I4" s="80"/>
      <c r="J4" s="80"/>
    </row>
    <row r="5" spans="2:10" ht="19.2" customHeight="1">
      <c r="B5" s="68"/>
      <c r="C5" s="68"/>
      <c r="D5" s="68"/>
      <c r="E5" s="68"/>
      <c r="F5" s="68"/>
      <c r="G5" s="68"/>
      <c r="H5" s="68"/>
      <c r="I5" s="52"/>
      <c r="J5" s="52"/>
    </row>
    <row r="6" spans="2:10" ht="9" customHeight="1">
      <c r="B6" s="1"/>
      <c r="C6" s="1"/>
      <c r="D6" s="1"/>
      <c r="E6" s="1"/>
      <c r="F6" s="1"/>
      <c r="G6" s="1"/>
      <c r="H6" s="1"/>
      <c r="I6" s="52"/>
      <c r="J6" s="52"/>
    </row>
    <row r="7" spans="2:8" ht="15" customHeight="1">
      <c r="B7" s="66" t="s">
        <v>97</v>
      </c>
      <c r="C7" s="73" t="s">
        <v>110</v>
      </c>
      <c r="D7" s="73"/>
      <c r="E7" s="73"/>
      <c r="F7" s="73"/>
      <c r="G7" s="60" t="s">
        <v>104</v>
      </c>
      <c r="H7" s="62">
        <v>44790</v>
      </c>
    </row>
    <row r="8" spans="2:8" ht="30" customHeight="1">
      <c r="B8" s="66"/>
      <c r="C8" s="44"/>
      <c r="D8" s="44"/>
      <c r="E8" s="44"/>
      <c r="F8" s="5"/>
      <c r="G8" s="61" t="s">
        <v>105</v>
      </c>
      <c r="H8" s="70">
        <v>44788</v>
      </c>
    </row>
    <row r="9" spans="2:8" ht="15" customHeight="1">
      <c r="B9" s="66" t="s">
        <v>98</v>
      </c>
      <c r="C9" s="73" t="s">
        <v>111</v>
      </c>
      <c r="D9" s="73"/>
      <c r="E9" s="73"/>
      <c r="F9" s="44"/>
      <c r="G9" s="59" t="s">
        <v>107</v>
      </c>
      <c r="H9" s="54" t="s">
        <v>121</v>
      </c>
    </row>
    <row r="10" spans="2:8" ht="15" customHeight="1">
      <c r="B10" s="66" t="s">
        <v>100</v>
      </c>
      <c r="C10" s="73" t="s">
        <v>113</v>
      </c>
      <c r="D10" s="73"/>
      <c r="E10" s="73"/>
      <c r="F10" s="44"/>
      <c r="G10" s="59" t="s">
        <v>106</v>
      </c>
      <c r="H10" s="58">
        <v>0.8231</v>
      </c>
    </row>
    <row r="11" spans="2:8" ht="15" customHeight="1">
      <c r="B11" s="53" t="s">
        <v>99</v>
      </c>
      <c r="C11" s="79" t="s">
        <v>112</v>
      </c>
      <c r="D11" s="79"/>
      <c r="E11" s="79"/>
      <c r="F11" s="53"/>
      <c r="G11" s="59" t="s">
        <v>102</v>
      </c>
      <c r="H11" s="54" t="s">
        <v>101</v>
      </c>
    </row>
    <row r="12" spans="2:8" ht="15" customHeight="1">
      <c r="B12" s="66" t="str">
        <f>'[1]Orçamentária'!$B$11</f>
        <v xml:space="preserve">ÁREA: </v>
      </c>
      <c r="C12" s="71" t="s">
        <v>122</v>
      </c>
      <c r="D12" s="71"/>
      <c r="E12" s="71"/>
      <c r="F12" s="63"/>
      <c r="G12" s="55" t="str">
        <f>'[1]Orçamentária'!$H$9</f>
        <v>BDI:</v>
      </c>
      <c r="H12" s="58">
        <v>0.25</v>
      </c>
    </row>
    <row r="13" spans="2:8" ht="15" customHeight="1">
      <c r="B13" s="5"/>
      <c r="C13" s="5"/>
      <c r="D13" s="5"/>
      <c r="E13" s="5"/>
      <c r="F13" s="5"/>
      <c r="G13" s="55" t="s">
        <v>103</v>
      </c>
      <c r="H13" s="58">
        <v>0.1885</v>
      </c>
    </row>
    <row r="14" spans="2:9" ht="15" customHeight="1">
      <c r="B14" s="45"/>
      <c r="C14" s="46"/>
      <c r="D14" s="5"/>
      <c r="E14" s="5"/>
      <c r="F14" s="5"/>
      <c r="G14" s="5"/>
      <c r="H14" s="6"/>
      <c r="I14" s="7"/>
    </row>
    <row r="15" spans="3:10" ht="15" customHeight="1">
      <c r="C15" s="72" t="s">
        <v>0</v>
      </c>
      <c r="D15" s="72"/>
      <c r="E15" s="72"/>
      <c r="F15" s="72"/>
      <c r="G15" s="72"/>
      <c r="H15" s="72"/>
      <c r="I15" s="47"/>
      <c r="J15" s="47"/>
    </row>
    <row r="16" spans="2:9" ht="15" customHeight="1" thickBot="1">
      <c r="B16" s="1"/>
      <c r="C16" s="2"/>
      <c r="D16" s="1"/>
      <c r="E16" s="1"/>
      <c r="F16" s="1"/>
      <c r="G16" s="1"/>
      <c r="H16" s="1"/>
      <c r="I16" s="1"/>
    </row>
    <row r="17" spans="2:9" s="13" customFormat="1" ht="15.6">
      <c r="B17" s="8"/>
      <c r="C17" s="75" t="s">
        <v>1</v>
      </c>
      <c r="D17" s="76"/>
      <c r="E17" s="9" t="s">
        <v>2</v>
      </c>
      <c r="F17" s="10" t="s">
        <v>3</v>
      </c>
      <c r="G17" s="11" t="s">
        <v>4</v>
      </c>
      <c r="H17" s="12" t="s">
        <v>5</v>
      </c>
      <c r="I17" s="8"/>
    </row>
    <row r="18" spans="2:9" ht="15.6">
      <c r="B18" s="1"/>
      <c r="C18" s="14" t="s">
        <v>6</v>
      </c>
      <c r="D18" s="15" t="s">
        <v>7</v>
      </c>
      <c r="E18" s="16">
        <v>0.03</v>
      </c>
      <c r="F18" s="17">
        <v>0.0425</v>
      </c>
      <c r="G18" s="18">
        <v>0.055</v>
      </c>
      <c r="H18" s="19">
        <v>0.0425</v>
      </c>
      <c r="I18" s="1"/>
    </row>
    <row r="19" spans="2:9" ht="15.6">
      <c r="B19" s="1"/>
      <c r="C19" s="14" t="s">
        <v>8</v>
      </c>
      <c r="D19" s="15" t="s">
        <v>9</v>
      </c>
      <c r="E19" s="16">
        <v>0.0097</v>
      </c>
      <c r="F19" s="17">
        <v>0.0112</v>
      </c>
      <c r="G19" s="18">
        <v>0.0127</v>
      </c>
      <c r="H19" s="19">
        <v>0.0112</v>
      </c>
      <c r="I19" s="1"/>
    </row>
    <row r="20" spans="2:9" ht="15.6">
      <c r="B20" s="1"/>
      <c r="C20" s="14" t="s">
        <v>10</v>
      </c>
      <c r="D20" s="15" t="s">
        <v>11</v>
      </c>
      <c r="E20" s="16">
        <v>0.008</v>
      </c>
      <c r="F20" s="17">
        <v>0.009</v>
      </c>
      <c r="G20" s="18">
        <v>0.01</v>
      </c>
      <c r="H20" s="19">
        <f>SUM(F20)</f>
        <v>0.009</v>
      </c>
      <c r="I20" s="1"/>
    </row>
    <row r="21" spans="2:9" ht="15.6">
      <c r="B21" s="1"/>
      <c r="C21" s="14" t="s">
        <v>12</v>
      </c>
      <c r="D21" s="20" t="s">
        <v>13</v>
      </c>
      <c r="E21" s="16">
        <v>0.0059</v>
      </c>
      <c r="F21" s="17">
        <v>0.0099</v>
      </c>
      <c r="G21" s="18">
        <v>0.0139</v>
      </c>
      <c r="H21" s="19">
        <v>0.0099</v>
      </c>
      <c r="I21" s="1"/>
    </row>
    <row r="22" spans="2:9" ht="15.6">
      <c r="B22" s="1"/>
      <c r="C22" s="14" t="s">
        <v>14</v>
      </c>
      <c r="D22" s="20" t="s">
        <v>15</v>
      </c>
      <c r="E22" s="16">
        <v>0.0616</v>
      </c>
      <c r="F22" s="17">
        <v>0.0756</v>
      </c>
      <c r="G22" s="18">
        <v>0.0896</v>
      </c>
      <c r="H22" s="19">
        <v>0.0642</v>
      </c>
      <c r="I22" s="1"/>
    </row>
    <row r="23" spans="2:9" ht="15.6">
      <c r="B23" s="1"/>
      <c r="C23" s="14" t="s">
        <v>16</v>
      </c>
      <c r="D23" s="15" t="s">
        <v>17</v>
      </c>
      <c r="E23" s="16">
        <v>0.0065</v>
      </c>
      <c r="F23" s="17">
        <v>0.0065</v>
      </c>
      <c r="G23" s="18">
        <v>0.0065</v>
      </c>
      <c r="H23" s="19">
        <f>SUM(F23)</f>
        <v>0.0065</v>
      </c>
      <c r="I23" s="1"/>
    </row>
    <row r="24" spans="2:9" ht="15.6">
      <c r="B24" s="1"/>
      <c r="C24" s="14" t="s">
        <v>18</v>
      </c>
      <c r="D24" s="15" t="s">
        <v>19</v>
      </c>
      <c r="E24" s="16">
        <v>0.03</v>
      </c>
      <c r="F24" s="17">
        <v>0.03</v>
      </c>
      <c r="G24" s="18">
        <v>0.03</v>
      </c>
      <c r="H24" s="19">
        <f>SUM(F24)</f>
        <v>0.03</v>
      </c>
      <c r="I24" s="1"/>
    </row>
    <row r="25" spans="2:9" ht="15.6">
      <c r="B25" s="1"/>
      <c r="C25" s="14" t="s">
        <v>20</v>
      </c>
      <c r="D25" s="15" t="s">
        <v>21</v>
      </c>
      <c r="E25" s="16">
        <v>0.02</v>
      </c>
      <c r="F25" s="17">
        <v>0.02</v>
      </c>
      <c r="G25" s="18">
        <v>0.05</v>
      </c>
      <c r="H25" s="19">
        <v>0.0048</v>
      </c>
      <c r="I25" s="1"/>
    </row>
    <row r="26" spans="2:9" ht="16.2" thickBot="1">
      <c r="B26" s="1"/>
      <c r="C26" s="21" t="s">
        <v>22</v>
      </c>
      <c r="D26" s="22" t="s">
        <v>23</v>
      </c>
      <c r="E26" s="23">
        <v>0</v>
      </c>
      <c r="F26" s="24">
        <v>0.045</v>
      </c>
      <c r="G26" s="25">
        <v>0.045</v>
      </c>
      <c r="H26" s="26">
        <f>SUM(F26)</f>
        <v>0.045</v>
      </c>
      <c r="I26" s="1"/>
    </row>
    <row r="27" spans="2:9" ht="16.2" thickBot="1">
      <c r="B27" s="1"/>
      <c r="C27" s="2"/>
      <c r="D27" s="1"/>
      <c r="E27" s="1"/>
      <c r="F27" s="1"/>
      <c r="G27" s="1"/>
      <c r="H27" s="1"/>
      <c r="I27" s="1"/>
    </row>
    <row r="28" spans="2:9" ht="16.2" thickBot="1">
      <c r="B28" s="1"/>
      <c r="C28" s="27" t="s">
        <v>24</v>
      </c>
      <c r="D28" s="28">
        <f>TRUNC((((1+(H18+H19+H20))*(1+H21)*(1+H22))/(1-SUM(H23:H26))-1)*100,2)+0.01</f>
        <v>25</v>
      </c>
      <c r="E28" s="1"/>
      <c r="F28" s="1"/>
      <c r="G28" s="1"/>
      <c r="H28" s="1"/>
      <c r="I28" s="1"/>
    </row>
    <row r="29" spans="2:9" ht="15.6">
      <c r="B29" s="1"/>
      <c r="C29" s="2"/>
      <c r="D29" s="1"/>
      <c r="E29" s="1"/>
      <c r="F29" s="1"/>
      <c r="G29" s="1"/>
      <c r="H29" s="1"/>
      <c r="I29" s="1"/>
    </row>
    <row r="30" spans="2:9" ht="15.75">
      <c r="B30" s="1"/>
      <c r="C30" s="2"/>
      <c r="D30" s="1"/>
      <c r="E30" s="1"/>
      <c r="F30" s="1"/>
      <c r="G30" s="1"/>
      <c r="H30" s="1"/>
      <c r="I30" s="1"/>
    </row>
    <row r="31" spans="2:9" ht="15.75">
      <c r="B31" s="1"/>
      <c r="C31" s="2"/>
      <c r="D31" s="1"/>
      <c r="E31" s="1"/>
      <c r="F31" s="1"/>
      <c r="G31" s="1"/>
      <c r="H31" s="1"/>
      <c r="I31" s="1"/>
    </row>
    <row r="32" spans="2:9" ht="15.75">
      <c r="B32" s="1"/>
      <c r="C32" s="2"/>
      <c r="D32" s="1"/>
      <c r="E32" s="1"/>
      <c r="F32" s="1"/>
      <c r="G32" s="1"/>
      <c r="H32" s="1"/>
      <c r="I32" s="1"/>
    </row>
    <row r="33" spans="2:9" ht="15.75">
      <c r="B33" s="1"/>
      <c r="C33" s="2"/>
      <c r="D33" s="1"/>
      <c r="E33" s="1"/>
      <c r="F33" s="1"/>
      <c r="G33" s="1"/>
      <c r="H33" s="1"/>
      <c r="I33" s="1"/>
    </row>
    <row r="34" spans="2:9" ht="15.75">
      <c r="B34" s="1"/>
      <c r="C34" s="2"/>
      <c r="D34" s="1"/>
      <c r="E34" s="1"/>
      <c r="F34" s="1"/>
      <c r="G34" s="1"/>
      <c r="H34" s="1"/>
      <c r="I34" s="1"/>
    </row>
    <row r="35" spans="2:9" ht="15.6">
      <c r="B35" s="1"/>
      <c r="C35" s="48"/>
      <c r="D35" s="1"/>
      <c r="E35" s="1"/>
      <c r="F35" s="1"/>
      <c r="G35" s="1"/>
      <c r="H35" s="1"/>
      <c r="I35" s="1"/>
    </row>
    <row r="36" spans="2:9" ht="15.6">
      <c r="B36" s="1"/>
      <c r="C36" s="48"/>
      <c r="D36" s="1"/>
      <c r="E36" s="1"/>
      <c r="F36" s="1"/>
      <c r="G36" s="1"/>
      <c r="H36" s="1"/>
      <c r="I36" s="1"/>
    </row>
    <row r="37" spans="2:9" ht="15.6">
      <c r="B37" s="1"/>
      <c r="C37" s="48"/>
      <c r="D37" s="1"/>
      <c r="E37" s="1"/>
      <c r="F37" s="1"/>
      <c r="G37" s="1"/>
      <c r="H37" s="1"/>
      <c r="I37" s="1"/>
    </row>
    <row r="38" spans="2:9" ht="15.6">
      <c r="B38" s="1"/>
      <c r="C38" s="2"/>
      <c r="D38" s="1"/>
      <c r="E38" s="1"/>
      <c r="F38" s="1"/>
      <c r="G38" s="1"/>
      <c r="H38" s="1"/>
      <c r="I38" s="1"/>
    </row>
    <row r="39" spans="2:10" ht="15.6">
      <c r="B39" s="1"/>
      <c r="C39" s="77" t="s">
        <v>120</v>
      </c>
      <c r="D39" s="77"/>
      <c r="E39" s="77"/>
      <c r="F39" s="77"/>
      <c r="G39" s="77"/>
      <c r="H39" s="77"/>
      <c r="I39" s="64"/>
      <c r="J39" s="64"/>
    </row>
    <row r="40" spans="2:9" ht="15.6">
      <c r="B40" s="1"/>
      <c r="C40" s="2"/>
      <c r="D40" s="1"/>
      <c r="E40" s="1"/>
      <c r="F40" s="1"/>
      <c r="G40" s="1"/>
      <c r="H40" s="1"/>
      <c r="I40" s="1"/>
    </row>
    <row r="41" spans="2:9" ht="15.6">
      <c r="B41" s="1"/>
      <c r="C41" s="2"/>
      <c r="D41" s="1"/>
      <c r="E41" s="1"/>
      <c r="F41" s="1"/>
      <c r="G41" s="1"/>
      <c r="H41" s="1"/>
      <c r="I41" s="1"/>
    </row>
    <row r="42" spans="2:9" ht="15.6">
      <c r="B42" s="1"/>
      <c r="C42" s="78" t="str">
        <f>'[1]Orçamentária'!B485</f>
        <v>_________________________</v>
      </c>
      <c r="D42" s="78"/>
      <c r="E42" s="78"/>
      <c r="F42" s="78"/>
      <c r="G42" s="78"/>
      <c r="H42" s="78"/>
      <c r="I42" s="1"/>
    </row>
    <row r="43" spans="2:10" ht="15.6">
      <c r="B43" s="1"/>
      <c r="C43" s="74" t="s">
        <v>118</v>
      </c>
      <c r="D43" s="74"/>
      <c r="E43" s="74"/>
      <c r="F43" s="74"/>
      <c r="G43" s="74"/>
      <c r="H43" s="74"/>
      <c r="I43" s="65"/>
      <c r="J43" s="65"/>
    </row>
    <row r="44" spans="2:9" ht="15.6">
      <c r="B44" s="1"/>
      <c r="C44" s="74" t="s">
        <v>119</v>
      </c>
      <c r="D44" s="74"/>
      <c r="E44" s="74"/>
      <c r="F44" s="74"/>
      <c r="G44" s="74"/>
      <c r="H44" s="74"/>
      <c r="I44" s="1"/>
    </row>
    <row r="45" spans="2:9" ht="15.6">
      <c r="B45" s="1"/>
      <c r="C45" s="2"/>
      <c r="D45" s="1"/>
      <c r="E45" s="1"/>
      <c r="F45" s="1"/>
      <c r="G45" s="1"/>
      <c r="H45" s="1"/>
      <c r="I45" s="1"/>
    </row>
  </sheetData>
  <mergeCells count="17">
    <mergeCell ref="I2:J2"/>
    <mergeCell ref="I3:J3"/>
    <mergeCell ref="I4:J4"/>
    <mergeCell ref="C7:F7"/>
    <mergeCell ref="G2:H2"/>
    <mergeCell ref="G3:H3"/>
    <mergeCell ref="G4:H4"/>
    <mergeCell ref="C12:E12"/>
    <mergeCell ref="C15:H15"/>
    <mergeCell ref="C9:E9"/>
    <mergeCell ref="C10:E10"/>
    <mergeCell ref="C44:H44"/>
    <mergeCell ref="C17:D17"/>
    <mergeCell ref="C39:H39"/>
    <mergeCell ref="C42:H42"/>
    <mergeCell ref="C43:H43"/>
    <mergeCell ref="C11:E11"/>
  </mergeCells>
  <printOptions/>
  <pageMargins left="0.11811023622047245" right="0" top="0.7874015748031497" bottom="0.7874015748031497" header="0.31496062992125984" footer="0.31496062992125984"/>
  <pageSetup fitToHeight="0" horizontalDpi="600" verticalDpi="600" orientation="portrait" paperSize="9" scale="75" r:id="rId2"/>
  <headerFooter>
    <oddFooter>&amp;CPágina &amp;P de &amp;N</oddFooter>
  </headerFooter>
  <colBreaks count="1" manualBreakCount="1"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 topLeftCell="A1">
      <selection activeCell="G41" sqref="G41"/>
    </sheetView>
  </sheetViews>
  <sheetFormatPr defaultColWidth="9.140625" defaultRowHeight="15"/>
  <cols>
    <col min="1" max="1" width="2.7109375" style="0" customWidth="1"/>
    <col min="2" max="2" width="12.7109375" style="0" customWidth="1"/>
    <col min="3" max="3" width="13.00390625" style="29" bestFit="1" customWidth="1"/>
    <col min="4" max="4" width="30.7109375" style="0" customWidth="1"/>
    <col min="5" max="6" width="14.7109375" style="0" customWidth="1"/>
    <col min="7" max="8" width="24.7109375" style="0" customWidth="1"/>
    <col min="9" max="9" width="12.7109375" style="0" bestFit="1" customWidth="1"/>
  </cols>
  <sheetData>
    <row r="1" ht="15" customHeight="1"/>
    <row r="2" spans="2:10" ht="18" customHeight="1">
      <c r="B2" s="1"/>
      <c r="C2" s="1"/>
      <c r="D2" s="1"/>
      <c r="E2" s="1"/>
      <c r="F2" s="1"/>
      <c r="G2" s="77" t="s">
        <v>115</v>
      </c>
      <c r="H2" s="77"/>
      <c r="I2" s="1"/>
      <c r="J2" s="1"/>
    </row>
    <row r="3" spans="2:10" ht="18" customHeight="1">
      <c r="B3" s="68" t="s">
        <v>109</v>
      </c>
      <c r="C3" s="68"/>
      <c r="D3" s="68"/>
      <c r="E3" s="68"/>
      <c r="F3" s="68"/>
      <c r="G3" s="81" t="s">
        <v>116</v>
      </c>
      <c r="H3" s="81"/>
      <c r="I3" s="68"/>
      <c r="J3" s="68"/>
    </row>
    <row r="4" spans="2:10" ht="18" customHeight="1">
      <c r="B4" s="68"/>
      <c r="C4" s="68"/>
      <c r="D4" s="68"/>
      <c r="E4" s="68"/>
      <c r="F4" s="68"/>
      <c r="G4" s="81" t="s">
        <v>117</v>
      </c>
      <c r="H4" s="81"/>
      <c r="I4" s="68"/>
      <c r="J4" s="68"/>
    </row>
    <row r="5" spans="2:10" ht="18" customHeight="1">
      <c r="B5" s="68"/>
      <c r="C5" s="68"/>
      <c r="D5" s="68"/>
      <c r="E5" s="68"/>
      <c r="F5" s="68"/>
      <c r="G5" s="68"/>
      <c r="H5" s="68"/>
      <c r="I5" s="68"/>
      <c r="J5" s="68"/>
    </row>
    <row r="6" spans="2:10" ht="9" customHeight="1">
      <c r="B6" s="1"/>
      <c r="C6" s="1"/>
      <c r="D6" s="1"/>
      <c r="E6" s="1"/>
      <c r="F6" s="1"/>
      <c r="G6" s="1"/>
      <c r="H6" s="1"/>
      <c r="I6" s="67"/>
      <c r="J6" s="67"/>
    </row>
    <row r="7" spans="2:8" ht="15" customHeight="1">
      <c r="B7" s="66" t="s">
        <v>97</v>
      </c>
      <c r="C7" s="73" t="s">
        <v>110</v>
      </c>
      <c r="D7" s="73"/>
      <c r="E7" s="73"/>
      <c r="F7" s="73"/>
      <c r="G7" s="60" t="s">
        <v>104</v>
      </c>
      <c r="H7" s="62">
        <v>44790</v>
      </c>
    </row>
    <row r="8" spans="2:8" ht="30" customHeight="1">
      <c r="B8" s="66"/>
      <c r="C8" s="44"/>
      <c r="D8" s="44"/>
      <c r="E8" s="44"/>
      <c r="F8" s="5"/>
      <c r="G8" s="61" t="s">
        <v>105</v>
      </c>
      <c r="H8" s="70">
        <v>44788</v>
      </c>
    </row>
    <row r="9" spans="2:8" ht="15" customHeight="1">
      <c r="B9" s="66" t="s">
        <v>98</v>
      </c>
      <c r="C9" s="73" t="s">
        <v>111</v>
      </c>
      <c r="D9" s="73"/>
      <c r="E9" s="73"/>
      <c r="F9" s="44"/>
      <c r="G9" s="59" t="s">
        <v>107</v>
      </c>
      <c r="H9" s="54" t="s">
        <v>121</v>
      </c>
    </row>
    <row r="10" spans="2:8" ht="15" customHeight="1">
      <c r="B10" s="66" t="s">
        <v>100</v>
      </c>
      <c r="C10" s="73" t="s">
        <v>113</v>
      </c>
      <c r="D10" s="73"/>
      <c r="E10" s="73"/>
      <c r="F10" s="44"/>
      <c r="G10" s="59" t="s">
        <v>106</v>
      </c>
      <c r="H10" s="58">
        <v>0.8231</v>
      </c>
    </row>
    <row r="11" spans="2:8" ht="15" customHeight="1">
      <c r="B11" s="53" t="s">
        <v>99</v>
      </c>
      <c r="C11" s="79" t="s">
        <v>112</v>
      </c>
      <c r="D11" s="79"/>
      <c r="E11" s="79"/>
      <c r="F11" s="53"/>
      <c r="G11" s="59" t="s">
        <v>102</v>
      </c>
      <c r="H11" s="54" t="s">
        <v>101</v>
      </c>
    </row>
    <row r="12" spans="2:8" ht="15" customHeight="1">
      <c r="B12" s="66" t="str">
        <f>'[1]Orçamentária'!$B$11</f>
        <v xml:space="preserve">ÁREA: </v>
      </c>
      <c r="C12" s="71" t="s">
        <v>122</v>
      </c>
      <c r="D12" s="71"/>
      <c r="E12" s="71"/>
      <c r="F12" s="63"/>
      <c r="G12" s="55" t="str">
        <f>'[1]Orçamentária'!$H$9</f>
        <v>BDI:</v>
      </c>
      <c r="H12" s="58">
        <v>0.25</v>
      </c>
    </row>
    <row r="13" spans="2:8" ht="15" customHeight="1">
      <c r="B13" s="5"/>
      <c r="C13" s="5"/>
      <c r="D13" s="5"/>
      <c r="E13" s="5"/>
      <c r="F13" s="5"/>
      <c r="G13" s="55" t="s">
        <v>103</v>
      </c>
      <c r="H13" s="58">
        <v>0.1885</v>
      </c>
    </row>
    <row r="14" spans="2:9" ht="15" customHeight="1">
      <c r="B14" s="45"/>
      <c r="C14" s="51"/>
      <c r="D14" s="5"/>
      <c r="E14" s="5"/>
      <c r="F14" s="5"/>
      <c r="G14" s="5"/>
      <c r="H14" s="6"/>
      <c r="I14" s="7"/>
    </row>
    <row r="15" spans="3:9" ht="15" customHeight="1">
      <c r="C15" s="72" t="s">
        <v>25</v>
      </c>
      <c r="D15" s="72"/>
      <c r="E15" s="72"/>
      <c r="F15" s="72"/>
      <c r="G15" s="72"/>
      <c r="H15" s="72"/>
      <c r="I15" s="47"/>
    </row>
    <row r="16" spans="2:9" ht="15" customHeight="1" thickBot="1">
      <c r="B16" s="1"/>
      <c r="C16" s="50"/>
      <c r="D16" s="1"/>
      <c r="E16" s="1"/>
      <c r="F16" s="1"/>
      <c r="G16" s="1"/>
      <c r="H16" s="1"/>
      <c r="I16" s="1"/>
    </row>
    <row r="17" spans="2:9" s="13" customFormat="1" ht="15.6">
      <c r="B17" s="8"/>
      <c r="C17" s="75" t="s">
        <v>1</v>
      </c>
      <c r="D17" s="76"/>
      <c r="E17" s="49" t="s">
        <v>2</v>
      </c>
      <c r="F17" s="10" t="s">
        <v>3</v>
      </c>
      <c r="G17" s="11" t="s">
        <v>4</v>
      </c>
      <c r="H17" s="12" t="s">
        <v>5</v>
      </c>
      <c r="I17" s="8"/>
    </row>
    <row r="18" spans="2:9" ht="15.6">
      <c r="B18" s="1"/>
      <c r="C18" s="14" t="s">
        <v>6</v>
      </c>
      <c r="D18" s="15" t="s">
        <v>7</v>
      </c>
      <c r="E18" s="16">
        <v>0.015</v>
      </c>
      <c r="F18" s="17">
        <v>0.0298</v>
      </c>
      <c r="G18" s="18">
        <v>0.0449</v>
      </c>
      <c r="H18" s="19">
        <v>0.03</v>
      </c>
      <c r="I18" s="1"/>
    </row>
    <row r="19" spans="2:9" ht="15.6">
      <c r="B19" s="1"/>
      <c r="C19" s="14" t="s">
        <v>8</v>
      </c>
      <c r="D19" s="15" t="s">
        <v>9</v>
      </c>
      <c r="E19" s="16">
        <v>0.0056</v>
      </c>
      <c r="F19" s="17">
        <v>0.0072</v>
      </c>
      <c r="G19" s="18">
        <v>0.0089</v>
      </c>
      <c r="H19" s="19">
        <v>0.0073</v>
      </c>
      <c r="I19" s="1"/>
    </row>
    <row r="20" spans="2:9" ht="15.6">
      <c r="B20" s="1"/>
      <c r="C20" s="14" t="s">
        <v>10</v>
      </c>
      <c r="D20" s="15" t="s">
        <v>11</v>
      </c>
      <c r="E20" s="16">
        <v>0.003</v>
      </c>
      <c r="F20" s="17">
        <v>0.0056</v>
      </c>
      <c r="G20" s="18">
        <v>0.0082</v>
      </c>
      <c r="H20" s="19">
        <f>SUM(F20)</f>
        <v>0.0056</v>
      </c>
      <c r="I20" s="1"/>
    </row>
    <row r="21" spans="2:9" ht="15.6">
      <c r="B21" s="1"/>
      <c r="C21" s="14" t="s">
        <v>12</v>
      </c>
      <c r="D21" s="20" t="s">
        <v>13</v>
      </c>
      <c r="E21" s="16">
        <v>0.0085</v>
      </c>
      <c r="F21" s="17">
        <v>0.0098</v>
      </c>
      <c r="G21" s="18">
        <v>0.0111</v>
      </c>
      <c r="H21" s="19">
        <f>SUM(F21)</f>
        <v>0.0098</v>
      </c>
      <c r="I21" s="1"/>
    </row>
    <row r="22" spans="2:9" ht="15.6">
      <c r="B22" s="1"/>
      <c r="C22" s="14" t="s">
        <v>14</v>
      </c>
      <c r="D22" s="20" t="s">
        <v>15</v>
      </c>
      <c r="E22" s="16">
        <v>0.035</v>
      </c>
      <c r="F22" s="17">
        <v>0.0486</v>
      </c>
      <c r="G22" s="18">
        <v>0.0622</v>
      </c>
      <c r="H22" s="19">
        <v>0.0276</v>
      </c>
      <c r="I22" s="1"/>
    </row>
    <row r="23" spans="2:9" ht="15.6">
      <c r="B23" s="1"/>
      <c r="C23" s="14" t="s">
        <v>16</v>
      </c>
      <c r="D23" s="15" t="s">
        <v>17</v>
      </c>
      <c r="E23" s="16">
        <v>0.0065</v>
      </c>
      <c r="F23" s="17">
        <f>(E23+G23)/2</f>
        <v>0.0065</v>
      </c>
      <c r="G23" s="18">
        <v>0.0065</v>
      </c>
      <c r="H23" s="19">
        <f>SUM(F23)</f>
        <v>0.0065</v>
      </c>
      <c r="I23" s="1"/>
    </row>
    <row r="24" spans="2:9" ht="15.6">
      <c r="B24" s="1"/>
      <c r="C24" s="14" t="s">
        <v>18</v>
      </c>
      <c r="D24" s="15" t="s">
        <v>19</v>
      </c>
      <c r="E24" s="16">
        <v>0.03</v>
      </c>
      <c r="F24" s="17">
        <f>(E24+G24)/2</f>
        <v>0.03</v>
      </c>
      <c r="G24" s="18">
        <v>0.03</v>
      </c>
      <c r="H24" s="19">
        <f>SUM(F24)</f>
        <v>0.03</v>
      </c>
      <c r="I24" s="1"/>
    </row>
    <row r="25" spans="2:9" ht="15.6">
      <c r="B25" s="1"/>
      <c r="C25" s="14" t="s">
        <v>20</v>
      </c>
      <c r="D25" s="15" t="s">
        <v>21</v>
      </c>
      <c r="E25" s="16">
        <v>0.02</v>
      </c>
      <c r="F25" s="17">
        <v>0.02</v>
      </c>
      <c r="G25" s="18">
        <v>0.05</v>
      </c>
      <c r="H25" s="19">
        <v>0.008</v>
      </c>
      <c r="I25" s="1"/>
    </row>
    <row r="26" spans="2:9" ht="16.2" thickBot="1">
      <c r="B26" s="1"/>
      <c r="C26" s="21" t="s">
        <v>22</v>
      </c>
      <c r="D26" s="22" t="s">
        <v>23</v>
      </c>
      <c r="E26" s="23">
        <v>0</v>
      </c>
      <c r="F26" s="24">
        <v>0.045</v>
      </c>
      <c r="G26" s="25">
        <v>0.045</v>
      </c>
      <c r="H26" s="26">
        <f>SUM(F26)</f>
        <v>0.045</v>
      </c>
      <c r="I26" s="1"/>
    </row>
    <row r="27" spans="2:9" ht="16.2" thickBot="1">
      <c r="B27" s="1"/>
      <c r="C27" s="50"/>
      <c r="D27" s="1"/>
      <c r="E27" s="1"/>
      <c r="F27" s="1"/>
      <c r="G27" s="1"/>
      <c r="H27" s="1"/>
      <c r="I27" s="1"/>
    </row>
    <row r="28" spans="2:9" ht="16.2" thickBot="1">
      <c r="B28" s="1"/>
      <c r="C28" s="27" t="s">
        <v>24</v>
      </c>
      <c r="D28" s="28">
        <f>TRUNC((((1+(H18+H19+H20))*(1+H21)*(1+H22))/(1-SUM(H23:H26))-1)*100,2)</f>
        <v>18.85</v>
      </c>
      <c r="E28" s="1"/>
      <c r="F28" s="1"/>
      <c r="G28" s="1"/>
      <c r="H28" s="1"/>
      <c r="I28" s="1"/>
    </row>
    <row r="29" spans="2:9" ht="15.6">
      <c r="B29" s="1"/>
      <c r="C29" s="50"/>
      <c r="D29" s="1"/>
      <c r="E29" s="1"/>
      <c r="F29" s="1"/>
      <c r="G29" s="1"/>
      <c r="H29" s="1"/>
      <c r="I29" s="1"/>
    </row>
    <row r="30" spans="2:9" ht="15.75">
      <c r="B30" s="1"/>
      <c r="C30" s="50"/>
      <c r="D30" s="1"/>
      <c r="E30" s="1"/>
      <c r="F30" s="1"/>
      <c r="G30" s="1"/>
      <c r="H30" s="1"/>
      <c r="I30" s="1"/>
    </row>
    <row r="31" spans="2:9" ht="15.75">
      <c r="B31" s="1"/>
      <c r="C31" s="50"/>
      <c r="D31" s="1"/>
      <c r="E31" s="1"/>
      <c r="F31" s="1"/>
      <c r="G31" s="1"/>
      <c r="H31" s="1"/>
      <c r="I31" s="1"/>
    </row>
    <row r="32" spans="2:9" ht="15.75">
      <c r="B32" s="1"/>
      <c r="C32" s="50"/>
      <c r="D32" s="1"/>
      <c r="E32" s="1"/>
      <c r="F32" s="1"/>
      <c r="G32" s="1"/>
      <c r="H32" s="1"/>
      <c r="I32" s="1"/>
    </row>
    <row r="33" spans="2:9" ht="15.75">
      <c r="B33" s="1"/>
      <c r="C33" s="50"/>
      <c r="D33" s="1"/>
      <c r="E33" s="1"/>
      <c r="F33" s="1"/>
      <c r="G33" s="1"/>
      <c r="H33" s="1"/>
      <c r="I33" s="1"/>
    </row>
    <row r="34" spans="2:9" ht="15.75">
      <c r="B34" s="1"/>
      <c r="C34" s="50"/>
      <c r="D34" s="1"/>
      <c r="E34" s="1"/>
      <c r="F34" s="1"/>
      <c r="G34" s="1"/>
      <c r="H34" s="1"/>
      <c r="I34" s="1"/>
    </row>
    <row r="35" spans="2:9" ht="15.6">
      <c r="B35" s="1"/>
      <c r="C35" s="50"/>
      <c r="D35" s="1"/>
      <c r="E35" s="1"/>
      <c r="F35" s="1"/>
      <c r="G35" s="1"/>
      <c r="H35" s="1"/>
      <c r="I35" s="1"/>
    </row>
    <row r="36" spans="2:9" ht="15.6">
      <c r="B36" s="1"/>
      <c r="C36" s="50"/>
      <c r="D36" s="1"/>
      <c r="E36" s="1"/>
      <c r="F36" s="1"/>
      <c r="G36" s="1"/>
      <c r="H36" s="1"/>
      <c r="I36" s="1"/>
    </row>
    <row r="37" spans="2:9" ht="15.6">
      <c r="B37" s="1"/>
      <c r="C37" s="50"/>
      <c r="D37" s="1"/>
      <c r="E37" s="1"/>
      <c r="F37" s="1"/>
      <c r="G37" s="1"/>
      <c r="H37" s="1"/>
      <c r="I37" s="1"/>
    </row>
    <row r="38" spans="2:9" ht="15.6">
      <c r="B38" s="1"/>
      <c r="C38" s="50"/>
      <c r="D38" s="1"/>
      <c r="E38" s="1"/>
      <c r="F38" s="1"/>
      <c r="G38" s="1"/>
      <c r="H38" s="1"/>
      <c r="I38" s="1"/>
    </row>
    <row r="39" spans="2:10" ht="15.6">
      <c r="B39" s="1"/>
      <c r="C39" s="77" t="s">
        <v>120</v>
      </c>
      <c r="D39" s="77"/>
      <c r="E39" s="77"/>
      <c r="F39" s="77"/>
      <c r="G39" s="77"/>
      <c r="H39" s="77"/>
      <c r="I39" s="64"/>
      <c r="J39" s="64"/>
    </row>
    <row r="40" spans="2:10" ht="15.6">
      <c r="B40" s="1"/>
      <c r="C40" s="1"/>
      <c r="D40" s="1"/>
      <c r="E40" s="1"/>
      <c r="F40" s="1"/>
      <c r="G40" s="1"/>
      <c r="H40" s="1"/>
      <c r="I40" s="1"/>
      <c r="J40" s="1"/>
    </row>
    <row r="41" spans="2:10" ht="15.6">
      <c r="B41" s="1"/>
      <c r="C41" s="1"/>
      <c r="D41" s="1"/>
      <c r="E41" s="1"/>
      <c r="F41" s="1"/>
      <c r="G41" s="1"/>
      <c r="H41" s="1"/>
      <c r="I41" s="1"/>
      <c r="J41" s="1"/>
    </row>
    <row r="42" spans="2:10" ht="15.6">
      <c r="B42" s="1"/>
      <c r="C42" s="74"/>
      <c r="D42" s="74"/>
      <c r="E42" s="74"/>
      <c r="F42" s="74"/>
      <c r="G42" s="74"/>
      <c r="H42" s="74"/>
      <c r="I42" s="74"/>
      <c r="J42" s="74"/>
    </row>
    <row r="43" spans="2:10" ht="15.6">
      <c r="B43" s="1"/>
      <c r="C43" s="74" t="s">
        <v>118</v>
      </c>
      <c r="D43" s="74"/>
      <c r="E43" s="74"/>
      <c r="F43" s="74"/>
      <c r="G43" s="74"/>
      <c r="H43" s="74"/>
      <c r="I43" s="65"/>
      <c r="J43" s="65"/>
    </row>
    <row r="44" spans="2:10" ht="15.6">
      <c r="B44" s="1"/>
      <c r="C44" s="74" t="s">
        <v>119</v>
      </c>
      <c r="D44" s="74"/>
      <c r="E44" s="74"/>
      <c r="F44" s="74"/>
      <c r="G44" s="74"/>
      <c r="H44" s="74"/>
      <c r="I44" s="65"/>
      <c r="J44" s="65"/>
    </row>
    <row r="45" spans="2:9" ht="15.6">
      <c r="B45" s="1"/>
      <c r="C45" s="50"/>
      <c r="D45" s="1"/>
      <c r="E45" s="1"/>
      <c r="F45" s="1"/>
      <c r="G45" s="1"/>
      <c r="H45" s="1"/>
      <c r="I45" s="1"/>
    </row>
    <row r="142" ht="15"/>
    <row r="143" ht="15"/>
    <row r="144" ht="15"/>
  </sheetData>
  <mergeCells count="14">
    <mergeCell ref="C43:H43"/>
    <mergeCell ref="C44:H44"/>
    <mergeCell ref="C15:H15"/>
    <mergeCell ref="C10:E10"/>
    <mergeCell ref="C11:E11"/>
    <mergeCell ref="C12:E12"/>
    <mergeCell ref="C39:H39"/>
    <mergeCell ref="C17:D17"/>
    <mergeCell ref="C42:J42"/>
    <mergeCell ref="C7:F7"/>
    <mergeCell ref="G2:H2"/>
    <mergeCell ref="G3:H3"/>
    <mergeCell ref="G4:H4"/>
    <mergeCell ref="C9:E9"/>
  </mergeCells>
  <printOptions/>
  <pageMargins left="0.11811023622047245" right="0.31496062992125984" top="0.7874015748031497" bottom="0.7874015748031497" header="0.31496062992125984" footer="0.31496062992125984"/>
  <pageSetup fitToHeight="0" horizontalDpi="600" verticalDpi="600" orientation="portrait" paperSize="9" scale="70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"/>
  <sheetViews>
    <sheetView workbookViewId="0" topLeftCell="A1">
      <selection activeCell="C61" sqref="C61:J61"/>
    </sheetView>
  </sheetViews>
  <sheetFormatPr defaultColWidth="9.140625" defaultRowHeight="15"/>
  <cols>
    <col min="1" max="1" width="2.7109375" style="0" customWidth="1"/>
    <col min="2" max="2" width="12.7109375" style="0" customWidth="1"/>
    <col min="3" max="3" width="14.00390625" style="0" bestFit="1" customWidth="1"/>
    <col min="8" max="8" width="9.7109375" style="0" customWidth="1"/>
    <col min="9" max="9" width="30.7109375" style="0" customWidth="1"/>
    <col min="10" max="10" width="15.57421875" style="0" bestFit="1" customWidth="1"/>
    <col min="11" max="11" width="15.421875" style="0" bestFit="1" customWidth="1"/>
  </cols>
  <sheetData>
    <row r="1" spans="2:11" ht="1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6" ht="18" customHeight="1">
      <c r="B2" s="68" t="s">
        <v>109</v>
      </c>
      <c r="C2" s="68"/>
      <c r="D2" s="68"/>
      <c r="E2" s="68"/>
      <c r="F2" s="68"/>
      <c r="G2" s="68"/>
      <c r="H2" s="68"/>
      <c r="I2" s="77" t="s">
        <v>115</v>
      </c>
      <c r="J2" s="77"/>
      <c r="K2" s="68"/>
      <c r="L2" s="68"/>
      <c r="N2" s="80"/>
      <c r="O2" s="80"/>
      <c r="P2" s="80"/>
    </row>
    <row r="3" spans="2:16" ht="18" customHeight="1">
      <c r="B3" s="68"/>
      <c r="C3" s="68"/>
      <c r="D3" s="68"/>
      <c r="E3" s="68"/>
      <c r="F3" s="68"/>
      <c r="G3" s="68"/>
      <c r="H3" s="68"/>
      <c r="I3" s="81" t="s">
        <v>116</v>
      </c>
      <c r="J3" s="81"/>
      <c r="K3" s="68"/>
      <c r="L3" s="68"/>
      <c r="N3" s="80"/>
      <c r="O3" s="80"/>
      <c r="P3" s="80"/>
    </row>
    <row r="4" spans="2:16" ht="18" customHeight="1">
      <c r="B4" s="68"/>
      <c r="C4" s="68"/>
      <c r="D4" s="68"/>
      <c r="E4" s="68"/>
      <c r="F4" s="68"/>
      <c r="G4" s="68"/>
      <c r="H4" s="68"/>
      <c r="I4" s="81" t="s">
        <v>117</v>
      </c>
      <c r="J4" s="81"/>
      <c r="K4" s="68"/>
      <c r="L4" s="68"/>
      <c r="N4" s="69"/>
      <c r="O4" s="69"/>
      <c r="P4" s="69"/>
    </row>
    <row r="5" spans="2:16" ht="18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N5" s="80"/>
      <c r="O5" s="80"/>
      <c r="P5" s="80"/>
    </row>
    <row r="6" spans="2:16" ht="9" customHeight="1">
      <c r="B6" s="1"/>
      <c r="C6" s="1"/>
      <c r="D6" s="1"/>
      <c r="E6" s="1"/>
      <c r="F6" s="1"/>
      <c r="G6" s="1"/>
      <c r="H6" s="1"/>
      <c r="I6" s="52"/>
      <c r="J6" s="52"/>
      <c r="K6" s="1"/>
      <c r="N6" s="52"/>
      <c r="O6" s="52"/>
      <c r="P6" s="52"/>
    </row>
    <row r="7" spans="2:11" ht="15" customHeight="1">
      <c r="B7" s="45" t="s">
        <v>97</v>
      </c>
      <c r="C7" s="44" t="s">
        <v>114</v>
      </c>
      <c r="D7" s="44"/>
      <c r="E7" s="44"/>
      <c r="F7" s="44"/>
      <c r="G7" s="44"/>
      <c r="H7" s="44"/>
      <c r="I7" s="60" t="s">
        <v>104</v>
      </c>
      <c r="J7" s="62">
        <v>44790</v>
      </c>
      <c r="K7" s="56"/>
    </row>
    <row r="8" spans="2:11" ht="30" customHeight="1">
      <c r="B8" s="45"/>
      <c r="C8" s="44"/>
      <c r="D8" s="44"/>
      <c r="E8" s="44"/>
      <c r="F8" s="5"/>
      <c r="G8" s="5"/>
      <c r="H8" s="5"/>
      <c r="I8" s="61" t="s">
        <v>105</v>
      </c>
      <c r="J8" s="70">
        <v>44788</v>
      </c>
      <c r="K8" s="56"/>
    </row>
    <row r="9" spans="2:11" ht="15" customHeight="1">
      <c r="B9" s="45" t="s">
        <v>98</v>
      </c>
      <c r="C9" s="73" t="s">
        <v>111</v>
      </c>
      <c r="D9" s="73"/>
      <c r="E9" s="73"/>
      <c r="F9" s="73"/>
      <c r="G9" s="73"/>
      <c r="H9" s="73"/>
      <c r="I9" s="59" t="s">
        <v>107</v>
      </c>
      <c r="J9" s="54" t="s">
        <v>108</v>
      </c>
      <c r="K9" s="57"/>
    </row>
    <row r="10" spans="2:10" ht="15" customHeight="1">
      <c r="B10" s="45" t="s">
        <v>100</v>
      </c>
      <c r="C10" s="73" t="s">
        <v>113</v>
      </c>
      <c r="D10" s="73"/>
      <c r="E10" s="73"/>
      <c r="F10" s="73"/>
      <c r="G10" s="73"/>
      <c r="H10" s="73"/>
      <c r="I10" s="59" t="s">
        <v>106</v>
      </c>
      <c r="J10" s="58">
        <v>0.8231</v>
      </c>
    </row>
    <row r="11" spans="2:11" ht="15" customHeight="1">
      <c r="B11" s="53" t="s">
        <v>99</v>
      </c>
      <c r="C11" s="79" t="s">
        <v>112</v>
      </c>
      <c r="D11" s="79"/>
      <c r="E11" s="79"/>
      <c r="F11" s="79"/>
      <c r="G11" s="79"/>
      <c r="H11" s="79"/>
      <c r="I11" s="59" t="s">
        <v>102</v>
      </c>
      <c r="J11" s="54" t="s">
        <v>101</v>
      </c>
      <c r="K11" s="54"/>
    </row>
    <row r="12" spans="2:10" ht="15" customHeight="1">
      <c r="B12" s="45" t="str">
        <f>'[1]Orçamentária'!$B$11</f>
        <v xml:space="preserve">ÁREA: </v>
      </c>
      <c r="C12" s="71" t="s">
        <v>122</v>
      </c>
      <c r="D12" s="71"/>
      <c r="E12" s="71"/>
      <c r="F12" s="71"/>
      <c r="G12" s="71"/>
      <c r="H12" s="71"/>
      <c r="I12" s="55" t="str">
        <f>'[1]Orçamentária'!$H$9</f>
        <v>BDI:</v>
      </c>
      <c r="J12" s="58">
        <v>0.25</v>
      </c>
    </row>
    <row r="13" spans="2:10" ht="15" customHeight="1">
      <c r="B13" s="5"/>
      <c r="C13" s="5"/>
      <c r="D13" s="5"/>
      <c r="E13" s="5"/>
      <c r="F13" s="5"/>
      <c r="G13" s="5"/>
      <c r="H13" s="5"/>
      <c r="I13" s="55" t="s">
        <v>103</v>
      </c>
      <c r="J13" s="58">
        <v>0.1885</v>
      </c>
    </row>
    <row r="14" spans="2:8" ht="15" customHeight="1">
      <c r="B14" s="5"/>
      <c r="C14" s="5"/>
      <c r="D14" s="5"/>
      <c r="E14" s="5"/>
      <c r="F14" s="5"/>
      <c r="G14" s="5"/>
      <c r="H14" s="5"/>
    </row>
    <row r="15" spans="2:11" ht="15" customHeight="1">
      <c r="B15" s="83" t="s">
        <v>26</v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2:11" ht="15" customHeight="1" thickBot="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5.6">
      <c r="B17" s="1"/>
      <c r="C17" s="84" t="s">
        <v>27</v>
      </c>
      <c r="D17" s="86" t="s">
        <v>28</v>
      </c>
      <c r="E17" s="87"/>
      <c r="F17" s="87"/>
      <c r="G17" s="87"/>
      <c r="H17" s="87"/>
      <c r="I17" s="88"/>
      <c r="J17" s="92" t="s">
        <v>29</v>
      </c>
      <c r="K17" s="1"/>
    </row>
    <row r="18" spans="2:11" ht="15.6">
      <c r="B18" s="1"/>
      <c r="C18" s="85"/>
      <c r="D18" s="89"/>
      <c r="E18" s="90"/>
      <c r="F18" s="90"/>
      <c r="G18" s="90"/>
      <c r="H18" s="90"/>
      <c r="I18" s="91"/>
      <c r="J18" s="93"/>
      <c r="K18" s="1"/>
    </row>
    <row r="19" spans="2:11" ht="15" customHeight="1">
      <c r="B19" s="1"/>
      <c r="C19" s="94" t="s">
        <v>30</v>
      </c>
      <c r="D19" s="95"/>
      <c r="E19" s="95"/>
      <c r="F19" s="95"/>
      <c r="G19" s="95"/>
      <c r="H19" s="95"/>
      <c r="I19" s="95"/>
      <c r="J19" s="96"/>
      <c r="K19" s="1"/>
    </row>
    <row r="20" spans="2:11" ht="15" customHeight="1">
      <c r="B20" s="1"/>
      <c r="C20" s="30" t="s">
        <v>31</v>
      </c>
      <c r="D20" s="82" t="s">
        <v>32</v>
      </c>
      <c r="E20" s="82"/>
      <c r="F20" s="82"/>
      <c r="G20" s="82"/>
      <c r="H20" s="82"/>
      <c r="I20" s="82"/>
      <c r="J20" s="31">
        <v>0</v>
      </c>
      <c r="K20" s="1"/>
    </row>
    <row r="21" spans="2:11" ht="15" customHeight="1">
      <c r="B21" s="1"/>
      <c r="C21" s="30" t="s">
        <v>33</v>
      </c>
      <c r="D21" s="82" t="s">
        <v>34</v>
      </c>
      <c r="E21" s="82"/>
      <c r="F21" s="82"/>
      <c r="G21" s="82"/>
      <c r="H21" s="82"/>
      <c r="I21" s="82"/>
      <c r="J21" s="31">
        <v>0.015</v>
      </c>
      <c r="K21" s="1"/>
    </row>
    <row r="22" spans="2:11" ht="15" customHeight="1">
      <c r="B22" s="1"/>
      <c r="C22" s="30" t="s">
        <v>35</v>
      </c>
      <c r="D22" s="97" t="s">
        <v>36</v>
      </c>
      <c r="E22" s="98"/>
      <c r="F22" s="98"/>
      <c r="G22" s="98"/>
      <c r="H22" s="98"/>
      <c r="I22" s="99"/>
      <c r="J22" s="31">
        <v>0.01</v>
      </c>
      <c r="K22" s="1"/>
    </row>
    <row r="23" spans="2:11" ht="15" customHeight="1">
      <c r="B23" s="1"/>
      <c r="C23" s="30" t="s">
        <v>37</v>
      </c>
      <c r="D23" s="100" t="s">
        <v>38</v>
      </c>
      <c r="E23" s="101"/>
      <c r="F23" s="101"/>
      <c r="G23" s="101"/>
      <c r="H23" s="101"/>
      <c r="I23" s="102"/>
      <c r="J23" s="32">
        <v>0.002</v>
      </c>
      <c r="K23" s="1"/>
    </row>
    <row r="24" spans="2:11" ht="15" customHeight="1">
      <c r="B24" s="1"/>
      <c r="C24" s="30" t="s">
        <v>39</v>
      </c>
      <c r="D24" s="103" t="s">
        <v>40</v>
      </c>
      <c r="E24" s="103"/>
      <c r="F24" s="103"/>
      <c r="G24" s="103"/>
      <c r="H24" s="103"/>
      <c r="I24" s="103"/>
      <c r="J24" s="31">
        <v>0.006</v>
      </c>
      <c r="K24" s="1"/>
    </row>
    <row r="25" spans="2:11" ht="15" customHeight="1">
      <c r="B25" s="1"/>
      <c r="C25" s="30" t="s">
        <v>41</v>
      </c>
      <c r="D25" s="82" t="s">
        <v>42</v>
      </c>
      <c r="E25" s="82"/>
      <c r="F25" s="82"/>
      <c r="G25" s="82"/>
      <c r="H25" s="82"/>
      <c r="I25" s="82"/>
      <c r="J25" s="31">
        <v>0.025</v>
      </c>
      <c r="K25" s="1"/>
    </row>
    <row r="26" spans="2:11" ht="15" customHeight="1">
      <c r="B26" s="1"/>
      <c r="C26" s="30" t="s">
        <v>43</v>
      </c>
      <c r="D26" s="82" t="s">
        <v>44</v>
      </c>
      <c r="E26" s="82"/>
      <c r="F26" s="82"/>
      <c r="G26" s="82"/>
      <c r="H26" s="82"/>
      <c r="I26" s="82"/>
      <c r="J26" s="31">
        <v>0.03</v>
      </c>
      <c r="K26" s="1"/>
    </row>
    <row r="27" spans="2:11" ht="15" customHeight="1">
      <c r="B27" s="1"/>
      <c r="C27" s="30" t="s">
        <v>45</v>
      </c>
      <c r="D27" s="82" t="s">
        <v>46</v>
      </c>
      <c r="E27" s="82"/>
      <c r="F27" s="82"/>
      <c r="G27" s="82"/>
      <c r="H27" s="82"/>
      <c r="I27" s="82"/>
      <c r="J27" s="31">
        <v>0.08</v>
      </c>
      <c r="K27" s="1"/>
    </row>
    <row r="28" spans="2:11" ht="15" customHeight="1">
      <c r="B28" s="1"/>
      <c r="C28" s="34" t="s">
        <v>47</v>
      </c>
      <c r="D28" s="114" t="s">
        <v>48</v>
      </c>
      <c r="E28" s="114"/>
      <c r="F28" s="114"/>
      <c r="G28" s="114"/>
      <c r="H28" s="114"/>
      <c r="I28" s="114"/>
      <c r="J28" s="35">
        <f>SUM(J20:J27)</f>
        <v>0.16799999999999998</v>
      </c>
      <c r="K28" s="1"/>
    </row>
    <row r="29" spans="2:11" ht="15" customHeight="1">
      <c r="B29" s="1"/>
      <c r="C29" s="94" t="s">
        <v>49</v>
      </c>
      <c r="D29" s="95"/>
      <c r="E29" s="95"/>
      <c r="F29" s="95"/>
      <c r="G29" s="95"/>
      <c r="H29" s="95"/>
      <c r="I29" s="95"/>
      <c r="J29" s="104"/>
      <c r="K29" s="1"/>
    </row>
    <row r="30" spans="2:11" ht="15" customHeight="1">
      <c r="B30" s="1"/>
      <c r="C30" s="30" t="s">
        <v>50</v>
      </c>
      <c r="D30" s="97" t="s">
        <v>51</v>
      </c>
      <c r="E30" s="98"/>
      <c r="F30" s="98"/>
      <c r="G30" s="98"/>
      <c r="H30" s="98"/>
      <c r="I30" s="99"/>
      <c r="J30" s="33">
        <v>0.1793</v>
      </c>
      <c r="K30" s="1"/>
    </row>
    <row r="31" spans="2:11" ht="15" customHeight="1">
      <c r="B31" s="1"/>
      <c r="C31" s="30" t="s">
        <v>52</v>
      </c>
      <c r="D31" s="97" t="s">
        <v>53</v>
      </c>
      <c r="E31" s="98"/>
      <c r="F31" s="98"/>
      <c r="G31" s="98"/>
      <c r="H31" s="98"/>
      <c r="I31" s="99"/>
      <c r="J31" s="33">
        <v>0.0424</v>
      </c>
      <c r="K31" s="1"/>
    </row>
    <row r="32" spans="2:11" ht="15" customHeight="1">
      <c r="B32" s="1"/>
      <c r="C32" s="30" t="s">
        <v>54</v>
      </c>
      <c r="D32" s="97" t="s">
        <v>55</v>
      </c>
      <c r="E32" s="98"/>
      <c r="F32" s="98"/>
      <c r="G32" s="98"/>
      <c r="H32" s="98"/>
      <c r="I32" s="99"/>
      <c r="J32" s="33">
        <v>0.0085</v>
      </c>
      <c r="K32" s="1"/>
    </row>
    <row r="33" spans="2:11" ht="15" customHeight="1">
      <c r="B33" s="1"/>
      <c r="C33" s="30" t="s">
        <v>56</v>
      </c>
      <c r="D33" s="97" t="s">
        <v>57</v>
      </c>
      <c r="E33" s="98"/>
      <c r="F33" s="98"/>
      <c r="G33" s="98"/>
      <c r="H33" s="98"/>
      <c r="I33" s="99"/>
      <c r="J33" s="33">
        <v>0.1081</v>
      </c>
      <c r="K33" s="1"/>
    </row>
    <row r="34" spans="2:11" ht="15" customHeight="1">
      <c r="B34" s="1"/>
      <c r="C34" s="30" t="s">
        <v>58</v>
      </c>
      <c r="D34" s="97" t="s">
        <v>59</v>
      </c>
      <c r="E34" s="98"/>
      <c r="F34" s="98"/>
      <c r="G34" s="98"/>
      <c r="H34" s="98"/>
      <c r="I34" s="99"/>
      <c r="J34" s="33">
        <v>0.0007</v>
      </c>
      <c r="K34" s="1"/>
    </row>
    <row r="35" spans="2:11" ht="15" customHeight="1">
      <c r="B35" s="1"/>
      <c r="C35" s="30" t="s">
        <v>60</v>
      </c>
      <c r="D35" s="97" t="s">
        <v>61</v>
      </c>
      <c r="E35" s="98"/>
      <c r="F35" s="98"/>
      <c r="G35" s="98"/>
      <c r="H35" s="98"/>
      <c r="I35" s="99"/>
      <c r="J35" s="33">
        <v>0.0072</v>
      </c>
      <c r="K35" s="1"/>
    </row>
    <row r="36" spans="2:11" ht="15" customHeight="1">
      <c r="B36" s="1"/>
      <c r="C36" s="30" t="s">
        <v>62</v>
      </c>
      <c r="D36" s="97" t="s">
        <v>63</v>
      </c>
      <c r="E36" s="98"/>
      <c r="F36" s="98"/>
      <c r="G36" s="98"/>
      <c r="H36" s="98"/>
      <c r="I36" s="99"/>
      <c r="J36" s="33">
        <v>0.0153</v>
      </c>
      <c r="K36" s="1"/>
    </row>
    <row r="37" spans="2:11" ht="15" customHeight="1">
      <c r="B37" s="1"/>
      <c r="C37" s="30" t="s">
        <v>64</v>
      </c>
      <c r="D37" s="97" t="s">
        <v>65</v>
      </c>
      <c r="E37" s="98"/>
      <c r="F37" s="98"/>
      <c r="G37" s="98"/>
      <c r="H37" s="98"/>
      <c r="I37" s="99"/>
      <c r="J37" s="33">
        <v>0.001</v>
      </c>
      <c r="K37" s="1"/>
    </row>
    <row r="38" spans="2:11" ht="15" customHeight="1">
      <c r="B38" s="1"/>
      <c r="C38" s="30" t="s">
        <v>66</v>
      </c>
      <c r="D38" s="36" t="s">
        <v>67</v>
      </c>
      <c r="E38" s="37"/>
      <c r="F38" s="37"/>
      <c r="G38" s="37"/>
      <c r="H38" s="37"/>
      <c r="I38" s="38"/>
      <c r="J38" s="33">
        <v>0.0814</v>
      </c>
      <c r="K38" s="1"/>
    </row>
    <row r="39" spans="2:11" ht="15" customHeight="1">
      <c r="B39" s="1"/>
      <c r="C39" s="30" t="s">
        <v>68</v>
      </c>
      <c r="D39" s="97" t="s">
        <v>69</v>
      </c>
      <c r="E39" s="98"/>
      <c r="F39" s="98"/>
      <c r="G39" s="98"/>
      <c r="H39" s="98"/>
      <c r="I39" s="99"/>
      <c r="J39" s="33">
        <v>0.0003</v>
      </c>
      <c r="K39" s="1"/>
    </row>
    <row r="40" spans="2:11" ht="15" customHeight="1">
      <c r="B40" s="1"/>
      <c r="C40" s="34" t="s">
        <v>70</v>
      </c>
      <c r="D40" s="111" t="s">
        <v>71</v>
      </c>
      <c r="E40" s="112"/>
      <c r="F40" s="112"/>
      <c r="G40" s="112"/>
      <c r="H40" s="112"/>
      <c r="I40" s="113"/>
      <c r="J40" s="35">
        <f>SUM(J30:J39)</f>
        <v>0.4442</v>
      </c>
      <c r="K40" s="1"/>
    </row>
    <row r="41" spans="2:11" ht="15" customHeight="1">
      <c r="B41" s="1"/>
      <c r="C41" s="94" t="s">
        <v>72</v>
      </c>
      <c r="D41" s="95"/>
      <c r="E41" s="95"/>
      <c r="F41" s="95"/>
      <c r="G41" s="95"/>
      <c r="H41" s="95"/>
      <c r="I41" s="95"/>
      <c r="J41" s="104"/>
      <c r="K41" s="1"/>
    </row>
    <row r="42" spans="2:11" ht="15" customHeight="1">
      <c r="B42" s="1"/>
      <c r="C42" s="39" t="s">
        <v>73</v>
      </c>
      <c r="D42" s="97" t="s">
        <v>74</v>
      </c>
      <c r="E42" s="98"/>
      <c r="F42" s="98"/>
      <c r="G42" s="98"/>
      <c r="H42" s="98"/>
      <c r="I42" s="99"/>
      <c r="J42" s="33">
        <v>0.045</v>
      </c>
      <c r="K42" s="1"/>
    </row>
    <row r="43" spans="2:11" ht="15" customHeight="1">
      <c r="B43" s="1"/>
      <c r="C43" s="39" t="s">
        <v>75</v>
      </c>
      <c r="D43" s="97" t="s">
        <v>76</v>
      </c>
      <c r="E43" s="98"/>
      <c r="F43" s="98"/>
      <c r="G43" s="98"/>
      <c r="H43" s="98"/>
      <c r="I43" s="99"/>
      <c r="J43" s="33">
        <v>0.0011</v>
      </c>
      <c r="K43" s="1"/>
    </row>
    <row r="44" spans="2:11" ht="15" customHeight="1">
      <c r="B44" s="1"/>
      <c r="C44" s="39" t="s">
        <v>77</v>
      </c>
      <c r="D44" s="36" t="s">
        <v>78</v>
      </c>
      <c r="E44" s="37"/>
      <c r="F44" s="37"/>
      <c r="G44" s="37"/>
      <c r="H44" s="37"/>
      <c r="I44" s="38"/>
      <c r="J44" s="33">
        <v>0.0478</v>
      </c>
      <c r="K44" s="1"/>
    </row>
    <row r="45" spans="2:11" ht="15" customHeight="1">
      <c r="B45" s="1"/>
      <c r="C45" s="39" t="s">
        <v>79</v>
      </c>
      <c r="D45" s="36" t="s">
        <v>80</v>
      </c>
      <c r="E45" s="37"/>
      <c r="F45" s="37"/>
      <c r="G45" s="37"/>
      <c r="H45" s="37"/>
      <c r="I45" s="38"/>
      <c r="J45" s="33">
        <v>0.0348</v>
      </c>
      <c r="K45" s="1"/>
    </row>
    <row r="46" spans="2:11" ht="15" customHeight="1">
      <c r="B46" s="1"/>
      <c r="C46" s="39" t="s">
        <v>81</v>
      </c>
      <c r="D46" s="36" t="s">
        <v>82</v>
      </c>
      <c r="E46" s="37"/>
      <c r="F46" s="37"/>
      <c r="G46" s="37"/>
      <c r="H46" s="37"/>
      <c r="I46" s="38"/>
      <c r="J46" s="33">
        <v>0.0038</v>
      </c>
      <c r="K46" s="1"/>
    </row>
    <row r="47" spans="2:11" ht="15" customHeight="1">
      <c r="B47" s="1"/>
      <c r="C47" s="40" t="s">
        <v>83</v>
      </c>
      <c r="D47" s="111" t="s">
        <v>84</v>
      </c>
      <c r="E47" s="112"/>
      <c r="F47" s="112"/>
      <c r="G47" s="112"/>
      <c r="H47" s="112"/>
      <c r="I47" s="113"/>
      <c r="J47" s="35">
        <f>SUM(J42:J46)</f>
        <v>0.13249999999999998</v>
      </c>
      <c r="K47" s="1"/>
    </row>
    <row r="48" spans="2:11" ht="15" customHeight="1">
      <c r="B48" s="1"/>
      <c r="C48" s="94" t="s">
        <v>85</v>
      </c>
      <c r="D48" s="95"/>
      <c r="E48" s="95"/>
      <c r="F48" s="95"/>
      <c r="G48" s="95"/>
      <c r="H48" s="95"/>
      <c r="I48" s="95"/>
      <c r="J48" s="104"/>
      <c r="K48" s="1"/>
    </row>
    <row r="49" spans="2:13" ht="15" customHeight="1">
      <c r="B49" s="1"/>
      <c r="C49" s="30" t="s">
        <v>86</v>
      </c>
      <c r="D49" s="97" t="s">
        <v>87</v>
      </c>
      <c r="E49" s="98"/>
      <c r="F49" s="98"/>
      <c r="G49" s="98"/>
      <c r="H49" s="98"/>
      <c r="I49" s="99"/>
      <c r="J49" s="33">
        <f>J28*J40</f>
        <v>0.07462559999999999</v>
      </c>
      <c r="K49" s="1"/>
      <c r="M49" s="1"/>
    </row>
    <row r="50" spans="2:11" ht="15" customHeight="1">
      <c r="B50" s="1"/>
      <c r="C50" s="30" t="s">
        <v>88</v>
      </c>
      <c r="D50" s="97" t="s">
        <v>89</v>
      </c>
      <c r="E50" s="98"/>
      <c r="F50" s="98"/>
      <c r="G50" s="98"/>
      <c r="H50" s="98"/>
      <c r="I50" s="99"/>
      <c r="J50" s="33">
        <f>J42*J27+J43*J28</f>
        <v>0.0037848</v>
      </c>
      <c r="K50" s="1"/>
    </row>
    <row r="51" spans="2:11" ht="15" customHeight="1">
      <c r="B51" s="1"/>
      <c r="C51" s="41" t="s">
        <v>90</v>
      </c>
      <c r="D51" s="105" t="s">
        <v>91</v>
      </c>
      <c r="E51" s="106"/>
      <c r="F51" s="106"/>
      <c r="G51" s="106"/>
      <c r="H51" s="106"/>
      <c r="I51" s="107"/>
      <c r="J51" s="35">
        <v>0.0784</v>
      </c>
      <c r="K51" s="1"/>
    </row>
    <row r="52" spans="2:11" ht="15" customHeight="1">
      <c r="B52" s="1"/>
      <c r="C52" s="94" t="s">
        <v>92</v>
      </c>
      <c r="D52" s="95"/>
      <c r="E52" s="95"/>
      <c r="F52" s="95"/>
      <c r="G52" s="95"/>
      <c r="H52" s="95"/>
      <c r="I52" s="95"/>
      <c r="J52" s="104"/>
      <c r="K52" s="1"/>
    </row>
    <row r="53" spans="2:11" ht="15" customHeight="1">
      <c r="B53" s="1"/>
      <c r="C53" s="39" t="s">
        <v>93</v>
      </c>
      <c r="D53" s="97"/>
      <c r="E53" s="98"/>
      <c r="F53" s="98"/>
      <c r="G53" s="98"/>
      <c r="H53" s="98"/>
      <c r="I53" s="99"/>
      <c r="J53" s="33"/>
      <c r="K53" s="1"/>
    </row>
    <row r="54" spans="2:11" ht="15" customHeight="1">
      <c r="B54" s="1"/>
      <c r="C54" s="42" t="s">
        <v>94</v>
      </c>
      <c r="D54" s="105" t="s">
        <v>95</v>
      </c>
      <c r="E54" s="106"/>
      <c r="F54" s="106"/>
      <c r="G54" s="106"/>
      <c r="H54" s="106"/>
      <c r="I54" s="107"/>
      <c r="J54" s="35">
        <v>0</v>
      </c>
      <c r="K54" s="1"/>
    </row>
    <row r="55" spans="2:11" ht="15" customHeight="1" thickBot="1">
      <c r="B55" s="1"/>
      <c r="C55" s="108" t="s">
        <v>96</v>
      </c>
      <c r="D55" s="109"/>
      <c r="E55" s="109"/>
      <c r="F55" s="109"/>
      <c r="G55" s="109"/>
      <c r="H55" s="109"/>
      <c r="I55" s="110"/>
      <c r="J55" s="43">
        <f>J54+J51+J47+J40+J28</f>
        <v>0.8230999999999999</v>
      </c>
      <c r="K55" s="1"/>
    </row>
    <row r="56" spans="2:11" ht="15.6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3:11" ht="15.6">
      <c r="C57" s="77" t="s">
        <v>120</v>
      </c>
      <c r="D57" s="77"/>
      <c r="E57" s="77"/>
      <c r="F57" s="77"/>
      <c r="G57" s="77"/>
      <c r="H57" s="77"/>
      <c r="I57" s="77"/>
      <c r="J57" s="77"/>
      <c r="K57" s="64"/>
    </row>
    <row r="58" spans="2:11" ht="15.6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6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3:12" ht="15">
      <c r="C60" s="74" t="str">
        <f>'[1]Orçamentária'!B485</f>
        <v>_________________________</v>
      </c>
      <c r="D60" s="74"/>
      <c r="E60" s="74"/>
      <c r="F60" s="74"/>
      <c r="G60" s="74"/>
      <c r="H60" s="74"/>
      <c r="I60" s="74"/>
      <c r="J60" s="74"/>
      <c r="K60" s="65"/>
      <c r="L60" s="65"/>
    </row>
    <row r="61" spans="3:12" ht="15">
      <c r="C61" s="74" t="s">
        <v>118</v>
      </c>
      <c r="D61" s="74"/>
      <c r="E61" s="74"/>
      <c r="F61" s="74"/>
      <c r="G61" s="74"/>
      <c r="H61" s="74"/>
      <c r="I61" s="74"/>
      <c r="J61" s="74"/>
      <c r="K61" s="65"/>
      <c r="L61" s="65"/>
    </row>
    <row r="62" spans="3:12" ht="15">
      <c r="C62" s="74" t="s">
        <v>119</v>
      </c>
      <c r="D62" s="74"/>
      <c r="E62" s="74"/>
      <c r="F62" s="74"/>
      <c r="G62" s="74"/>
      <c r="H62" s="74"/>
      <c r="I62" s="74"/>
      <c r="J62" s="74"/>
      <c r="K62" s="65"/>
      <c r="L62" s="65"/>
    </row>
    <row r="63" spans="2:11" ht="15.6"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52">
    <mergeCell ref="I2:J2"/>
    <mergeCell ref="I3:J3"/>
    <mergeCell ref="I4:J4"/>
    <mergeCell ref="N2:P2"/>
    <mergeCell ref="N3:P3"/>
    <mergeCell ref="N5:P5"/>
    <mergeCell ref="C48:J48"/>
    <mergeCell ref="D49:I49"/>
    <mergeCell ref="D28:I28"/>
    <mergeCell ref="C29:J29"/>
    <mergeCell ref="D30:I30"/>
    <mergeCell ref="D47:I47"/>
    <mergeCell ref="D32:I32"/>
    <mergeCell ref="D33:I33"/>
    <mergeCell ref="D34:I34"/>
    <mergeCell ref="D37:I37"/>
    <mergeCell ref="C10:H10"/>
    <mergeCell ref="C9:H9"/>
    <mergeCell ref="D36:I36"/>
    <mergeCell ref="C12:E12"/>
    <mergeCell ref="F12:H12"/>
    <mergeCell ref="D26:I26"/>
    <mergeCell ref="D27:I27"/>
    <mergeCell ref="D39:I39"/>
    <mergeCell ref="D40:I40"/>
    <mergeCell ref="C41:J41"/>
    <mergeCell ref="D35:I35"/>
    <mergeCell ref="C57:J57"/>
    <mergeCell ref="C52:J52"/>
    <mergeCell ref="D53:I53"/>
    <mergeCell ref="D54:I54"/>
    <mergeCell ref="D42:I42"/>
    <mergeCell ref="D43:I43"/>
    <mergeCell ref="C55:I55"/>
    <mergeCell ref="D50:I50"/>
    <mergeCell ref="D51:I51"/>
    <mergeCell ref="C61:J61"/>
    <mergeCell ref="C62:J62"/>
    <mergeCell ref="C11:H11"/>
    <mergeCell ref="D20:I20"/>
    <mergeCell ref="B15:K15"/>
    <mergeCell ref="C17:C18"/>
    <mergeCell ref="D17:I18"/>
    <mergeCell ref="J17:J18"/>
    <mergeCell ref="C19:J19"/>
    <mergeCell ref="D31:I31"/>
    <mergeCell ref="D21:I21"/>
    <mergeCell ref="D22:I22"/>
    <mergeCell ref="C60:J60"/>
    <mergeCell ref="D23:I23"/>
    <mergeCell ref="D24:I24"/>
    <mergeCell ref="D25:I25"/>
  </mergeCells>
  <printOptions/>
  <pageMargins left="0" right="0" top="0.1968503937007874" bottom="0" header="0.31496062992125984" footer="0.31496062992125984"/>
  <pageSetup fitToHeight="0" horizontalDpi="600" verticalDpi="600" orientation="portrait" paperSize="9" scale="8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Garcia</dc:creator>
  <cp:keywords/>
  <dc:description/>
  <cp:lastModifiedBy>Fernando Garcia</cp:lastModifiedBy>
  <cp:lastPrinted>2022-06-13T09:53:16Z</cp:lastPrinted>
  <dcterms:created xsi:type="dcterms:W3CDTF">2020-03-10T12:41:40Z</dcterms:created>
  <dcterms:modified xsi:type="dcterms:W3CDTF">2022-10-18T17:00:37Z</dcterms:modified>
  <cp:category/>
  <cp:version/>
  <cp:contentType/>
  <cp:contentStatus/>
</cp:coreProperties>
</file>